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6 год\на сайт проект\"/>
    </mc:Choice>
  </mc:AlternateContent>
  <xr:revisionPtr revIDLastSave="0" documentId="13_ncr:1_{B271B6B0-93E9-4428-AC7B-5D5A71C287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6-2028" sheetId="3" r:id="rId1"/>
  </sheets>
  <calcPr calcId="191029"/>
</workbook>
</file>

<file path=xl/calcChain.xml><?xml version="1.0" encoding="utf-8"?>
<calcChain xmlns="http://schemas.openxmlformats.org/spreadsheetml/2006/main">
  <c r="P28" i="3" l="1"/>
  <c r="O28" i="3"/>
  <c r="N28" i="3"/>
  <c r="K28" i="3"/>
  <c r="J28" i="3"/>
  <c r="F28" i="3"/>
  <c r="E28" i="3"/>
  <c r="I28" i="3"/>
  <c r="D28" i="3"/>
  <c r="D29" i="3" l="1"/>
  <c r="L8" i="3" l="1"/>
  <c r="M7" i="3" l="1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6" i="3"/>
  <c r="Q11" i="3" l="1"/>
  <c r="Q18" i="3"/>
  <c r="Q10" i="3"/>
  <c r="Q25" i="3"/>
  <c r="Q13" i="3"/>
  <c r="Q24" i="3"/>
  <c r="Q8" i="3"/>
  <c r="H7" i="3"/>
  <c r="L7" i="3" s="1"/>
  <c r="H8" i="3"/>
  <c r="H9" i="3"/>
  <c r="L9" i="3" s="1"/>
  <c r="H10" i="3"/>
  <c r="H11" i="3"/>
  <c r="L11" i="3" s="1"/>
  <c r="H12" i="3"/>
  <c r="L12" i="3" s="1"/>
  <c r="H13" i="3"/>
  <c r="L13" i="3" s="1"/>
  <c r="H14" i="3"/>
  <c r="L14" i="3" s="1"/>
  <c r="H15" i="3"/>
  <c r="L15" i="3" s="1"/>
  <c r="H16" i="3"/>
  <c r="L16" i="3" s="1"/>
  <c r="H17" i="3"/>
  <c r="L17" i="3" s="1"/>
  <c r="H18" i="3"/>
  <c r="L18" i="3" s="1"/>
  <c r="H19" i="3"/>
  <c r="L19" i="3" s="1"/>
  <c r="H20" i="3"/>
  <c r="L20" i="3" s="1"/>
  <c r="H21" i="3"/>
  <c r="L21" i="3" s="1"/>
  <c r="H22" i="3"/>
  <c r="L22" i="3" s="1"/>
  <c r="H23" i="3"/>
  <c r="L23" i="3" s="1"/>
  <c r="H24" i="3"/>
  <c r="L24" i="3" s="1"/>
  <c r="H25" i="3"/>
  <c r="L25" i="3" s="1"/>
  <c r="H26" i="3"/>
  <c r="L26" i="3" s="1"/>
  <c r="H27" i="3"/>
  <c r="L27" i="3" s="1"/>
  <c r="H6" i="3"/>
  <c r="L6" i="3" s="1"/>
  <c r="L10" i="3" l="1"/>
  <c r="L28" i="3"/>
  <c r="I5" i="3"/>
  <c r="J5" i="3"/>
  <c r="S28" i="3" l="1"/>
  <c r="R28" i="3"/>
  <c r="M28" i="3"/>
  <c r="H28" i="3"/>
  <c r="U27" i="3"/>
  <c r="Q27" i="3"/>
  <c r="U26" i="3"/>
  <c r="Q26" i="3"/>
  <c r="U25" i="3"/>
  <c r="U24" i="3"/>
  <c r="U23" i="3"/>
  <c r="Q23" i="3"/>
  <c r="U22" i="3"/>
  <c r="Q22" i="3"/>
  <c r="U21" i="3"/>
  <c r="Q21" i="3"/>
  <c r="U20" i="3"/>
  <c r="Q20" i="3"/>
  <c r="U19" i="3"/>
  <c r="Q19" i="3"/>
  <c r="U18" i="3"/>
  <c r="U17" i="3"/>
  <c r="Q17" i="3"/>
  <c r="U16" i="3"/>
  <c r="Q16" i="3"/>
  <c r="U15" i="3"/>
  <c r="Q15" i="3"/>
  <c r="U14" i="3"/>
  <c r="Q14" i="3"/>
  <c r="U13" i="3"/>
  <c r="U12" i="3"/>
  <c r="Q12" i="3"/>
  <c r="U11" i="3"/>
  <c r="U10" i="3"/>
  <c r="U9" i="3"/>
  <c r="Q9" i="3"/>
  <c r="U8" i="3"/>
  <c r="U7" i="3"/>
  <c r="Q7" i="3"/>
  <c r="U6" i="3"/>
  <c r="Q6" i="3"/>
  <c r="Q28" i="3" l="1"/>
  <c r="O5" i="3"/>
  <c r="N5" i="3" l="1"/>
  <c r="C6" i="3" l="1"/>
  <c r="G6" i="3" l="1"/>
  <c r="C23" i="3"/>
  <c r="G23" i="3"/>
  <c r="C9" i="3"/>
  <c r="G9" i="3" s="1"/>
  <c r="G10" i="3"/>
  <c r="C10" i="3"/>
  <c r="C24" i="3"/>
  <c r="G24" i="3" s="1"/>
  <c r="C19" i="3"/>
  <c r="G19" i="3"/>
  <c r="C27" i="3"/>
  <c r="G27" i="3" s="1"/>
  <c r="C17" i="3"/>
  <c r="G17" i="3"/>
  <c r="C14" i="3"/>
  <c r="G14" i="3"/>
  <c r="C12" i="3"/>
  <c r="G12" i="3" s="1"/>
  <c r="C8" i="3"/>
  <c r="E5" i="3"/>
  <c r="C16" i="3"/>
  <c r="G16" i="3" s="1"/>
  <c r="C18" i="3"/>
  <c r="G18" i="3" s="1"/>
  <c r="C26" i="3"/>
  <c r="G26" i="3" s="1"/>
  <c r="C25" i="3"/>
  <c r="G25" i="3" s="1"/>
  <c r="C11" i="3"/>
  <c r="G11" i="3"/>
  <c r="C13" i="3"/>
  <c r="G13" i="3" s="1"/>
  <c r="C21" i="3"/>
  <c r="G21" i="3" s="1"/>
  <c r="C22" i="3"/>
  <c r="G22" i="3" s="1"/>
  <c r="C15" i="3"/>
  <c r="G15" i="3"/>
  <c r="C7" i="3"/>
  <c r="G7" i="3"/>
  <c r="C20" i="3"/>
  <c r="G20" i="3" s="1"/>
  <c r="C28" i="3" l="1"/>
  <c r="G8" i="3"/>
  <c r="G28" i="3" s="1"/>
  <c r="D5" i="3"/>
</calcChain>
</file>

<file path=xl/sharedStrings.xml><?xml version="1.0" encoding="utf-8"?>
<sst xmlns="http://schemas.openxmlformats.org/spreadsheetml/2006/main" count="48" uniqueCount="39">
  <si>
    <t>№</t>
  </si>
  <si>
    <t>Муниципальные
образования</t>
  </si>
  <si>
    <t>Данные статистики на 2022 год</t>
  </si>
  <si>
    <t>Доля бюджета МО 
в зависимовти от группы РБО 
(п.12 прил. 11 Госпрограммы)</t>
  </si>
  <si>
    <t>Всего ФБ+ОБ</t>
  </si>
  <si>
    <t>Федеральный бюджет</t>
  </si>
  <si>
    <t xml:space="preserve">Региогнальный бюджет </t>
  </si>
  <si>
    <t>ВСЕГО
(ФБ+ОБ+МБ)</t>
  </si>
  <si>
    <t>г.Когалым</t>
  </si>
  <si>
    <t>г.Лангепас</t>
  </si>
  <si>
    <t>г.Мегион</t>
  </si>
  <si>
    <t>г.Нефтеюганск</t>
  </si>
  <si>
    <t>г.Нижневартовск</t>
  </si>
  <si>
    <t>г.Нягань</t>
  </si>
  <si>
    <t>г.Покачи</t>
  </si>
  <si>
    <t>г.Пыть-Ях</t>
  </si>
  <si>
    <t>г.Радужный</t>
  </si>
  <si>
    <t>г.Сургут</t>
  </si>
  <si>
    <t>г.Урай</t>
  </si>
  <si>
    <t>г.Ханты-Мансийск</t>
  </si>
  <si>
    <t>г.Югорск</t>
  </si>
  <si>
    <t>Белоярский район</t>
  </si>
  <si>
    <t>Березовский район</t>
  </si>
  <si>
    <t>Кондинский район</t>
  </si>
  <si>
    <t>Нефтеюганский район</t>
  </si>
  <si>
    <t>Нижневартовский район</t>
  </si>
  <si>
    <t>Октябрьский район</t>
  </si>
  <si>
    <t>Советский район</t>
  </si>
  <si>
    <t>Сургутский район</t>
  </si>
  <si>
    <t>Х-Мансийский район</t>
  </si>
  <si>
    <t>Всего</t>
  </si>
  <si>
    <t>-</t>
  </si>
  <si>
    <t>Уровень расчетной бюджетной обеспеченности</t>
  </si>
  <si>
    <t xml:space="preserve">Муниципальный бюджет/расчетный </t>
  </si>
  <si>
    <t>Муниципальный бюджет/расчетный</t>
  </si>
  <si>
    <t>Распределение средств федерального и регионального бюджетов  на реализацию регионального проекта "Формирование комфортной городской среды"</t>
  </si>
  <si>
    <r>
      <t xml:space="preserve">Численность населения
</t>
    </r>
    <r>
      <rPr>
        <b/>
        <i/>
        <sz val="12"/>
        <rFont val="Calibri"/>
        <family val="2"/>
        <charset val="204"/>
        <scheme val="minor"/>
      </rPr>
      <t>(тыс. чел.)</t>
    </r>
  </si>
  <si>
    <r>
      <t xml:space="preserve">Площадь МКД
</t>
    </r>
    <r>
      <rPr>
        <b/>
        <i/>
        <sz val="12"/>
        <rFont val="Calibri"/>
        <family val="2"/>
        <charset val="204"/>
        <scheme val="minor"/>
      </rPr>
      <t>(тыс. кв. м)</t>
    </r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</si>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</sst>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0.000000000000000%"/>
    <numFmt numFmtId="166" formatCode="#,##0.0"/>
    <numFmt numFmtId="167" formatCode="#,##0.000"/>
    <numFmt numFmtId="168" formatCode="0.0"/>
    <numFmt numFmtId="169" formatCode="0.00000%"/>
    <numFmt numFmtId="170" formatCode="_-* #,##0.00\ _₽_-;\-* #,##0.00\ _₽_-;_-* &quot;-&quot;??\ _₽_-;_-@_-"/>
    <numFmt numFmtId="171" formatCode="#,##0.00\ [$руб.-419];[Red]\-#,##0.00\ [$руб.-419]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Mangal"/>
      <family val="2"/>
      <charset val="204"/>
    </font>
    <font>
      <u/>
      <sz val="10"/>
      <name val="Mangal"/>
      <family val="2"/>
      <charset val="204"/>
    </font>
    <font>
      <b/>
      <i/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4">
    <xf numFmtId="0" fontId="0" fillId="0" borderId="0"/>
    <xf numFmtId="0" fontId="4" fillId="0" borderId="0"/>
    <xf numFmtId="9" fontId="10" fillId="0" borderId="0" applyFont="0" applyFill="0" applyBorder="0" applyProtection="0"/>
    <xf numFmtId="164" fontId="10" fillId="0" borderId="0" applyFont="0" applyFill="0" applyBorder="0" applyProtection="0"/>
    <xf numFmtId="0" fontId="3" fillId="0" borderId="0"/>
    <xf numFmtId="0" fontId="2" fillId="0" borderId="0"/>
    <xf numFmtId="0" fontId="11" fillId="0" borderId="0"/>
    <xf numFmtId="170" fontId="11" fillId="0" borderId="0" applyFont="0" applyFill="0" applyBorder="0" applyAlignment="0" applyProtection="0"/>
    <xf numFmtId="0" fontId="1" fillId="0" borderId="0"/>
    <xf numFmtId="0" fontId="12" fillId="0" borderId="0"/>
    <xf numFmtId="0" fontId="13" fillId="0" borderId="0" applyNumberFormat="0" applyFill="0" applyBorder="0" applyProtection="0">
      <alignment horizontal="center"/>
    </xf>
    <xf numFmtId="0" fontId="13" fillId="0" borderId="0" applyNumberFormat="0" applyFill="0" applyBorder="0" applyProtection="0">
      <alignment horizontal="center" textRotation="90"/>
    </xf>
    <xf numFmtId="0" fontId="14" fillId="0" borderId="0" applyNumberFormat="0" applyFill="0" applyBorder="0" applyAlignment="0" applyProtection="0"/>
    <xf numFmtId="171" fontId="14" fillId="0" borderId="0" applyFill="0" applyBorder="0" applyAlignment="0" applyProtection="0"/>
  </cellStyleXfs>
  <cellXfs count="50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 wrapText="1"/>
    </xf>
    <xf numFmtId="166" fontId="5" fillId="0" borderId="6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166" fontId="16" fillId="0" borderId="6" xfId="0" applyNumberFormat="1" applyFont="1" applyBorder="1" applyAlignment="1">
      <alignment horizontal="center" vertical="center" wrapText="1"/>
    </xf>
    <xf numFmtId="167" fontId="7" fillId="0" borderId="3" xfId="0" applyNumberFormat="1" applyFont="1" applyBorder="1" applyAlignment="1">
      <alignment horizontal="center" vertical="center" wrapText="1"/>
    </xf>
    <xf numFmtId="166" fontId="7" fillId="0" borderId="3" xfId="0" applyNumberFormat="1" applyFont="1" applyBorder="1" applyAlignment="1">
      <alignment horizontal="center" vertical="center" wrapText="1"/>
    </xf>
    <xf numFmtId="9" fontId="7" fillId="0" borderId="3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7" fontId="7" fillId="0" borderId="6" xfId="0" applyNumberFormat="1" applyFont="1" applyBorder="1" applyAlignment="1">
      <alignment horizontal="center" vertical="center" wrapText="1"/>
    </xf>
    <xf numFmtId="9" fontId="7" fillId="0" borderId="6" xfId="2" applyFont="1" applyFill="1" applyBorder="1" applyAlignment="1">
      <alignment horizontal="center" vertical="center" wrapText="1"/>
    </xf>
    <xf numFmtId="168" fontId="7" fillId="0" borderId="6" xfId="0" applyNumberFormat="1" applyFont="1" applyBorder="1" applyAlignment="1">
      <alignment horizontal="center" vertical="center" wrapText="1"/>
    </xf>
    <xf numFmtId="168" fontId="7" fillId="0" borderId="6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167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169" fontId="8" fillId="0" borderId="0" xfId="0" applyNumberFormat="1" applyFont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14">
    <cellStyle name="Normal_own-reg-rev" xfId="1" xr:uid="{00000000-0005-0000-0000-000000000000}"/>
    <cellStyle name="Заголовок" xfId="10" xr:uid="{00000000-0005-0000-0000-000001000000}"/>
    <cellStyle name="Заголовок1" xfId="11" xr:uid="{00000000-0005-0000-0000-000002000000}"/>
    <cellStyle name="Обычный" xfId="0" builtinId="0"/>
    <cellStyle name="Обычный 2" xfId="4" xr:uid="{00000000-0005-0000-0000-000004000000}"/>
    <cellStyle name="Обычный 2 2" xfId="8" xr:uid="{00000000-0005-0000-0000-000005000000}"/>
    <cellStyle name="Обычный 3" xfId="5" xr:uid="{00000000-0005-0000-0000-000006000000}"/>
    <cellStyle name="Обычный 4" xfId="6" xr:uid="{00000000-0005-0000-0000-000007000000}"/>
    <cellStyle name="Обычный 5" xfId="9" xr:uid="{00000000-0005-0000-0000-000008000000}"/>
    <cellStyle name="Процентный" xfId="2" builtinId="5"/>
    <cellStyle name="Результат" xfId="12" xr:uid="{00000000-0005-0000-0000-00000A000000}"/>
    <cellStyle name="Результат2" xfId="13" xr:uid="{00000000-0005-0000-0000-00000B000000}"/>
    <cellStyle name="Финансовый 2" xfId="3" xr:uid="{00000000-0005-0000-0000-00000C000000}"/>
    <cellStyle name="Финансовый 3" xfId="7" xr:uid="{00000000-0005-0000-0000-00000D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3"/>
  <sheetViews>
    <sheetView tabSelected="1" topLeftCell="B1" zoomScale="70" zoomScaleNormal="70" workbookViewId="0">
      <pane xSplit="1" ySplit="4" topLeftCell="C5" activePane="bottomRight" state="frozen"/>
      <selection activeCell="B1" sqref="B1"/>
      <selection pane="topRight" activeCell="C1" sqref="C1"/>
      <selection pane="bottomLeft" activeCell="B4" sqref="B4"/>
      <selection pane="bottomRight" activeCell="H10" sqref="H10"/>
    </sheetView>
  </sheetViews>
  <sheetFormatPr defaultRowHeight="15" x14ac:dyDescent="0.25"/>
  <cols>
    <col min="1" max="1" width="6" style="11" customWidth="1"/>
    <col min="2" max="2" width="29.7109375" style="11" customWidth="1"/>
    <col min="3" max="3" width="18.140625" style="11" customWidth="1"/>
    <col min="4" max="4" width="24.7109375" style="11" customWidth="1"/>
    <col min="5" max="5" width="25.7109375" style="11" customWidth="1"/>
    <col min="6" max="6" width="21.5703125" style="11" customWidth="1"/>
    <col min="7" max="7" width="20.140625" style="11" customWidth="1"/>
    <col min="8" max="8" width="17.85546875" style="11" customWidth="1"/>
    <col min="9" max="9" width="24.5703125" style="11" customWidth="1"/>
    <col min="10" max="10" width="25.5703125" style="11" customWidth="1"/>
    <col min="11" max="12" width="19.7109375" style="11" customWidth="1"/>
    <col min="13" max="13" width="19.5703125" style="11" customWidth="1"/>
    <col min="14" max="14" width="25.28515625" style="11" customWidth="1"/>
    <col min="15" max="15" width="27.140625" style="11" customWidth="1"/>
    <col min="16" max="16" width="21.42578125" style="11" customWidth="1"/>
    <col min="17" max="17" width="22" style="11" customWidth="1"/>
    <col min="18" max="18" width="18.5703125" style="11" hidden="1" customWidth="1"/>
    <col min="19" max="19" width="19.28515625" style="11" hidden="1" customWidth="1"/>
    <col min="20" max="20" width="22" style="11" hidden="1" customWidth="1"/>
    <col min="21" max="21" width="25.42578125" style="11" hidden="1" customWidth="1"/>
    <col min="22" max="22" width="23" style="11" customWidth="1"/>
    <col min="23" max="16384" width="9.140625" style="11"/>
  </cols>
  <sheetData>
    <row r="1" spans="1:22" ht="30.75" customHeight="1" x14ac:dyDescent="0.25">
      <c r="A1" s="48" t="s">
        <v>35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</row>
    <row r="2" spans="1:22" ht="30.75" customHeight="1" x14ac:dyDescent="0.2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9" t="s">
        <v>38</v>
      </c>
      <c r="R2" s="40"/>
      <c r="S2" s="40"/>
      <c r="T2" s="40"/>
      <c r="U2" s="40"/>
    </row>
    <row r="3" spans="1:22" ht="32.25" customHeight="1" x14ac:dyDescent="0.25">
      <c r="A3" s="42" t="s">
        <v>0</v>
      </c>
      <c r="B3" s="42" t="s">
        <v>1</v>
      </c>
      <c r="C3" s="43">
        <v>2026</v>
      </c>
      <c r="D3" s="43"/>
      <c r="E3" s="43"/>
      <c r="F3" s="43"/>
      <c r="G3" s="43"/>
      <c r="H3" s="43">
        <v>2027</v>
      </c>
      <c r="I3" s="43"/>
      <c r="J3" s="43"/>
      <c r="K3" s="43"/>
      <c r="L3" s="43"/>
      <c r="M3" s="43">
        <v>2028</v>
      </c>
      <c r="N3" s="43"/>
      <c r="O3" s="43"/>
      <c r="P3" s="43"/>
      <c r="Q3" s="44"/>
      <c r="R3" s="45" t="s">
        <v>2</v>
      </c>
      <c r="S3" s="45"/>
      <c r="T3" s="47" t="s">
        <v>32</v>
      </c>
      <c r="U3" s="45" t="s">
        <v>3</v>
      </c>
    </row>
    <row r="4" spans="1:22" ht="51" customHeight="1" x14ac:dyDescent="0.25">
      <c r="A4" s="42"/>
      <c r="B4" s="42"/>
      <c r="C4" s="1" t="s">
        <v>4</v>
      </c>
      <c r="D4" s="1" t="s">
        <v>5</v>
      </c>
      <c r="E4" s="1" t="s">
        <v>6</v>
      </c>
      <c r="F4" s="1" t="s">
        <v>33</v>
      </c>
      <c r="G4" s="1" t="s">
        <v>7</v>
      </c>
      <c r="H4" s="1" t="s">
        <v>4</v>
      </c>
      <c r="I4" s="1" t="s">
        <v>5</v>
      </c>
      <c r="J4" s="1" t="s">
        <v>6</v>
      </c>
      <c r="K4" s="1" t="s">
        <v>34</v>
      </c>
      <c r="L4" s="1" t="s">
        <v>7</v>
      </c>
      <c r="M4" s="1" t="s">
        <v>4</v>
      </c>
      <c r="N4" s="1" t="s">
        <v>5</v>
      </c>
      <c r="O4" s="1" t="s">
        <v>6</v>
      </c>
      <c r="P4" s="1" t="s">
        <v>34</v>
      </c>
      <c r="Q4" s="2" t="s">
        <v>7</v>
      </c>
      <c r="R4" s="46"/>
      <c r="S4" s="45"/>
      <c r="T4" s="47"/>
      <c r="U4" s="45"/>
    </row>
    <row r="5" spans="1:22" ht="32.25" customHeight="1" x14ac:dyDescent="0.25">
      <c r="A5" s="3"/>
      <c r="B5" s="3"/>
      <c r="C5" s="3"/>
      <c r="D5" s="12">
        <f>D28/(D28+E28)</f>
        <v>0.38999992376137471</v>
      </c>
      <c r="E5" s="12">
        <f>E28/(D28+E28)</f>
        <v>0.61000007623862529</v>
      </c>
      <c r="F5" s="13"/>
      <c r="G5" s="14"/>
      <c r="H5" s="15"/>
      <c r="I5" s="12">
        <f>I28/(I28+J28)</f>
        <v>0.37999995708053197</v>
      </c>
      <c r="J5" s="12">
        <f>J28/(I28+J28)</f>
        <v>0.62000004291946809</v>
      </c>
      <c r="K5" s="16"/>
      <c r="L5" s="15"/>
      <c r="M5" s="15"/>
      <c r="N5" s="12">
        <f>N28/(N28+O28)</f>
        <v>0.38000000848870857</v>
      </c>
      <c r="O5" s="12">
        <f>O28/(N28+O28)</f>
        <v>0.61999999151129137</v>
      </c>
      <c r="P5" s="16"/>
      <c r="Q5" s="17"/>
      <c r="R5" s="1" t="s">
        <v>36</v>
      </c>
      <c r="S5" s="1" t="s">
        <v>37</v>
      </c>
      <c r="T5" s="47"/>
      <c r="U5" s="45"/>
    </row>
    <row r="6" spans="1:22" ht="27" customHeight="1" x14ac:dyDescent="0.25">
      <c r="A6" s="18">
        <v>1</v>
      </c>
      <c r="B6" s="19" t="s">
        <v>8</v>
      </c>
      <c r="C6" s="4">
        <f t="shared" ref="C6:C27" si="0">D6+E6</f>
        <v>12929.4</v>
      </c>
      <c r="D6" s="20">
        <v>5042.5</v>
      </c>
      <c r="E6" s="4">
        <v>7886.9</v>
      </c>
      <c r="F6" s="4">
        <v>3232.3</v>
      </c>
      <c r="G6" s="4">
        <f t="shared" ref="G6:G27" si="1">SUM(D6:F6)</f>
        <v>16161.7</v>
      </c>
      <c r="H6" s="5">
        <f>SUM(I6:J6)</f>
        <v>12414.5</v>
      </c>
      <c r="I6" s="5">
        <v>4717.5</v>
      </c>
      <c r="J6" s="6">
        <v>7697</v>
      </c>
      <c r="K6" s="4">
        <v>3103.6</v>
      </c>
      <c r="L6" s="4">
        <f>SUM(I6:K6)</f>
        <v>15518.1</v>
      </c>
      <c r="M6" s="5">
        <f>SUM(N6:O6)</f>
        <v>12553.599999999999</v>
      </c>
      <c r="N6" s="5">
        <v>4770.3999999999996</v>
      </c>
      <c r="O6" s="6">
        <v>7783.2</v>
      </c>
      <c r="P6" s="4">
        <v>3138.4</v>
      </c>
      <c r="Q6" s="4">
        <f t="shared" ref="Q6:Q9" si="2">SUM(N6:P6)</f>
        <v>15691.999999999998</v>
      </c>
      <c r="R6" s="21">
        <v>63.963000000000001</v>
      </c>
      <c r="S6" s="22">
        <v>1067</v>
      </c>
      <c r="T6" s="21">
        <v>1.0129999999999999</v>
      </c>
      <c r="U6" s="23" t="str">
        <f t="shared" ref="U6:U27" si="3">IF(T6&gt;1,"20%",IF(T6&gt;0.7,"15%",(IF(T6&gt;0,"10%"))))</f>
        <v>20%</v>
      </c>
      <c r="V6" s="24"/>
    </row>
    <row r="7" spans="1:22" ht="27" customHeight="1" x14ac:dyDescent="0.25">
      <c r="A7" s="18">
        <v>2</v>
      </c>
      <c r="B7" s="19" t="s">
        <v>9</v>
      </c>
      <c r="C7" s="4">
        <f t="shared" si="0"/>
        <v>18479.3</v>
      </c>
      <c r="D7" s="20">
        <v>7206.9</v>
      </c>
      <c r="E7" s="4">
        <v>11272.4</v>
      </c>
      <c r="F7" s="4">
        <v>2053.3000000000002</v>
      </c>
      <c r="G7" s="4">
        <f t="shared" si="1"/>
        <v>20532.599999999999</v>
      </c>
      <c r="H7" s="5">
        <f t="shared" ref="H7:H27" si="4">SUM(I7:J7)</f>
        <v>17743.199999999997</v>
      </c>
      <c r="I7" s="5">
        <v>6742.4</v>
      </c>
      <c r="J7" s="6">
        <v>11000.8</v>
      </c>
      <c r="K7" s="4">
        <v>1971.5</v>
      </c>
      <c r="L7" s="4">
        <f t="shared" ref="L7:L27" si="5">SUM(I7:K7)</f>
        <v>19714.699999999997</v>
      </c>
      <c r="M7" s="5">
        <f t="shared" ref="M7:M27" si="6">SUM(N7:O7)</f>
        <v>17942.300000000003</v>
      </c>
      <c r="N7" s="6">
        <v>6818.1</v>
      </c>
      <c r="O7" s="6">
        <v>11124.2</v>
      </c>
      <c r="P7" s="4">
        <v>1993.6</v>
      </c>
      <c r="Q7" s="4">
        <f t="shared" si="2"/>
        <v>19935.900000000001</v>
      </c>
      <c r="R7" s="25">
        <v>44.156999999999996</v>
      </c>
      <c r="S7" s="4">
        <v>796.36</v>
      </c>
      <c r="T7" s="25">
        <v>0.53600000000000003</v>
      </c>
      <c r="U7" s="26" t="str">
        <f t="shared" si="3"/>
        <v>10%</v>
      </c>
      <c r="V7" s="24"/>
    </row>
    <row r="8" spans="1:22" ht="27" customHeight="1" x14ac:dyDescent="0.25">
      <c r="A8" s="18">
        <v>3</v>
      </c>
      <c r="B8" s="19" t="s">
        <v>10</v>
      </c>
      <c r="C8" s="4">
        <f t="shared" si="0"/>
        <v>17718.099999999999</v>
      </c>
      <c r="D8" s="20">
        <v>6910.1</v>
      </c>
      <c r="E8" s="4">
        <v>10808</v>
      </c>
      <c r="F8" s="4">
        <v>3126.7</v>
      </c>
      <c r="G8" s="4">
        <f t="shared" si="1"/>
        <v>20844.8</v>
      </c>
      <c r="H8" s="5">
        <f t="shared" si="4"/>
        <v>17012.400000000001</v>
      </c>
      <c r="I8" s="5">
        <v>6464.7</v>
      </c>
      <c r="J8" s="6">
        <v>10547.7</v>
      </c>
      <c r="K8" s="4">
        <v>3002.2</v>
      </c>
      <c r="L8" s="4">
        <f>SUM(I8:K8)</f>
        <v>20014.600000000002</v>
      </c>
      <c r="M8" s="5">
        <f t="shared" si="6"/>
        <v>17203.2</v>
      </c>
      <c r="N8" s="5">
        <v>6537.2</v>
      </c>
      <c r="O8" s="6">
        <v>10666</v>
      </c>
      <c r="P8" s="4">
        <v>3035.9</v>
      </c>
      <c r="Q8" s="4">
        <f t="shared" si="2"/>
        <v>20239.100000000002</v>
      </c>
      <c r="R8" s="25">
        <v>59.715000000000003</v>
      </c>
      <c r="S8" s="4">
        <v>1062.9000000000001</v>
      </c>
      <c r="T8" s="25">
        <v>0.72499999999999998</v>
      </c>
      <c r="U8" s="26" t="str">
        <f t="shared" si="3"/>
        <v>15%</v>
      </c>
      <c r="V8" s="24"/>
    </row>
    <row r="9" spans="1:22" ht="27" customHeight="1" x14ac:dyDescent="0.25">
      <c r="A9" s="18">
        <v>4</v>
      </c>
      <c r="B9" s="19" t="s">
        <v>11</v>
      </c>
      <c r="C9" s="4">
        <f t="shared" si="0"/>
        <v>27751</v>
      </c>
      <c r="D9" s="20">
        <v>10822.9</v>
      </c>
      <c r="E9" s="4">
        <v>16928.099999999999</v>
      </c>
      <c r="F9" s="4">
        <v>6937.7</v>
      </c>
      <c r="G9" s="4">
        <f t="shared" si="1"/>
        <v>34688.699999999997</v>
      </c>
      <c r="H9" s="5">
        <f t="shared" si="4"/>
        <v>26645.699999999997</v>
      </c>
      <c r="I9" s="5">
        <v>10125.4</v>
      </c>
      <c r="J9" s="6">
        <v>16520.3</v>
      </c>
      <c r="K9" s="4">
        <v>6661.4</v>
      </c>
      <c r="L9" s="4">
        <f t="shared" si="5"/>
        <v>33307.1</v>
      </c>
      <c r="M9" s="5">
        <f t="shared" si="6"/>
        <v>26944.5</v>
      </c>
      <c r="N9" s="5">
        <v>10238.9</v>
      </c>
      <c r="O9" s="6">
        <v>16705.599999999999</v>
      </c>
      <c r="P9" s="4">
        <v>6736.1</v>
      </c>
      <c r="Q9" s="4">
        <f t="shared" si="2"/>
        <v>33680.6</v>
      </c>
      <c r="R9" s="25">
        <v>126.69</v>
      </c>
      <c r="S9" s="4">
        <v>2205.44</v>
      </c>
      <c r="T9" s="25">
        <v>1.0449999999999999</v>
      </c>
      <c r="U9" s="26" t="str">
        <f t="shared" si="3"/>
        <v>20%</v>
      </c>
      <c r="V9" s="24"/>
    </row>
    <row r="10" spans="1:22" ht="27" customHeight="1" x14ac:dyDescent="0.25">
      <c r="A10" s="18">
        <v>5</v>
      </c>
      <c r="B10" s="19" t="s">
        <v>12</v>
      </c>
      <c r="C10" s="4">
        <f t="shared" si="0"/>
        <v>82639.3</v>
      </c>
      <c r="D10" s="20">
        <v>32229.3</v>
      </c>
      <c r="E10" s="4">
        <v>50410</v>
      </c>
      <c r="F10" s="4">
        <v>14583.4</v>
      </c>
      <c r="G10" s="4">
        <f t="shared" si="1"/>
        <v>97222.7</v>
      </c>
      <c r="H10" s="5">
        <f t="shared" si="4"/>
        <v>79347.899999999994</v>
      </c>
      <c r="I10" s="5">
        <v>30152.2</v>
      </c>
      <c r="J10" s="6">
        <v>49195.7</v>
      </c>
      <c r="K10" s="4">
        <v>14002.6</v>
      </c>
      <c r="L10" s="4">
        <f t="shared" si="5"/>
        <v>93350.5</v>
      </c>
      <c r="M10" s="5">
        <f t="shared" si="6"/>
        <v>80237.7</v>
      </c>
      <c r="N10" s="5">
        <v>30490.3</v>
      </c>
      <c r="O10" s="6">
        <v>49747.4</v>
      </c>
      <c r="P10" s="4">
        <v>14159.6</v>
      </c>
      <c r="Q10" s="4">
        <f>SUM(N10:P10)</f>
        <v>94397.3</v>
      </c>
      <c r="R10" s="25">
        <v>290.53500000000003</v>
      </c>
      <c r="S10" s="4">
        <v>6922.85</v>
      </c>
      <c r="T10" s="25">
        <v>0.85399999999999998</v>
      </c>
      <c r="U10" s="26" t="str">
        <f t="shared" si="3"/>
        <v>15%</v>
      </c>
      <c r="V10" s="24"/>
    </row>
    <row r="11" spans="1:22" ht="27" customHeight="1" x14ac:dyDescent="0.25">
      <c r="A11" s="18">
        <v>6</v>
      </c>
      <c r="B11" s="19" t="s">
        <v>13</v>
      </c>
      <c r="C11" s="4">
        <f t="shared" si="0"/>
        <v>21813.9</v>
      </c>
      <c r="D11" s="4">
        <v>8507.4</v>
      </c>
      <c r="E11" s="4">
        <v>13306.5</v>
      </c>
      <c r="F11" s="4">
        <v>3849.5</v>
      </c>
      <c r="G11" s="4">
        <f t="shared" si="1"/>
        <v>25663.4</v>
      </c>
      <c r="H11" s="5">
        <f t="shared" si="4"/>
        <v>20945.099999999999</v>
      </c>
      <c r="I11" s="5">
        <v>7959.1</v>
      </c>
      <c r="J11" s="6">
        <v>12986</v>
      </c>
      <c r="K11" s="4">
        <v>3696.2</v>
      </c>
      <c r="L11" s="4">
        <f t="shared" si="5"/>
        <v>24641.3</v>
      </c>
      <c r="M11" s="5">
        <f t="shared" si="6"/>
        <v>21180</v>
      </c>
      <c r="N11" s="5">
        <v>8048.4</v>
      </c>
      <c r="O11" s="6">
        <v>13131.6</v>
      </c>
      <c r="P11" s="4">
        <v>3737.6</v>
      </c>
      <c r="Q11" s="4">
        <f>SUM(N11:P11)</f>
        <v>24917.599999999999</v>
      </c>
      <c r="R11" s="25">
        <v>63.466000000000001</v>
      </c>
      <c r="S11" s="4">
        <v>2139.9</v>
      </c>
      <c r="T11" s="25">
        <v>0.68799999999999994</v>
      </c>
      <c r="U11" s="26" t="str">
        <f t="shared" si="3"/>
        <v>10%</v>
      </c>
      <c r="V11" s="24"/>
    </row>
    <row r="12" spans="1:22" ht="27" customHeight="1" x14ac:dyDescent="0.25">
      <c r="A12" s="27">
        <v>7</v>
      </c>
      <c r="B12" s="28" t="s">
        <v>14</v>
      </c>
      <c r="C12" s="4">
        <f t="shared" si="0"/>
        <v>7529</v>
      </c>
      <c r="D12" s="4">
        <v>2936.3</v>
      </c>
      <c r="E12" s="4">
        <v>4592.7</v>
      </c>
      <c r="F12" s="4">
        <v>836.6</v>
      </c>
      <c r="G12" s="4">
        <f t="shared" si="1"/>
        <v>8365.6</v>
      </c>
      <c r="H12" s="5">
        <f t="shared" si="4"/>
        <v>7229.2000000000007</v>
      </c>
      <c r="I12" s="5">
        <v>2747.1</v>
      </c>
      <c r="J12" s="6">
        <v>4482.1000000000004</v>
      </c>
      <c r="K12" s="4">
        <v>803.2</v>
      </c>
      <c r="L12" s="4">
        <f t="shared" si="5"/>
        <v>8032.4000000000005</v>
      </c>
      <c r="M12" s="5">
        <f t="shared" si="6"/>
        <v>7310.2000000000007</v>
      </c>
      <c r="N12" s="5">
        <v>2777.9</v>
      </c>
      <c r="O12" s="6">
        <v>4532.3</v>
      </c>
      <c r="P12" s="4">
        <v>812.2</v>
      </c>
      <c r="Q12" s="4">
        <f t="shared" ref="Q12:Q27" si="7">SUM(N12:P12)</f>
        <v>8122.4000000000005</v>
      </c>
      <c r="R12" s="25">
        <v>16.556000000000001</v>
      </c>
      <c r="S12" s="4">
        <v>484.21</v>
      </c>
      <c r="T12" s="25">
        <v>0.47799999999999998</v>
      </c>
      <c r="U12" s="26" t="str">
        <f t="shared" si="3"/>
        <v>10%</v>
      </c>
      <c r="V12" s="24"/>
    </row>
    <row r="13" spans="1:22" ht="27" customHeight="1" x14ac:dyDescent="0.25">
      <c r="A13" s="18">
        <v>8</v>
      </c>
      <c r="B13" s="19" t="s">
        <v>15</v>
      </c>
      <c r="C13" s="4">
        <f t="shared" si="0"/>
        <v>9619.7999999999993</v>
      </c>
      <c r="D13" s="4">
        <v>3751.7</v>
      </c>
      <c r="E13" s="4">
        <v>5868.1</v>
      </c>
      <c r="F13" s="4">
        <v>2405</v>
      </c>
      <c r="G13" s="4">
        <f t="shared" si="1"/>
        <v>12024.8</v>
      </c>
      <c r="H13" s="5">
        <f t="shared" si="4"/>
        <v>9236.7000000000007</v>
      </c>
      <c r="I13" s="5">
        <v>3509.9</v>
      </c>
      <c r="J13" s="6">
        <v>5726.8</v>
      </c>
      <c r="K13" s="4">
        <v>2309.1999999999998</v>
      </c>
      <c r="L13" s="4">
        <f t="shared" si="5"/>
        <v>11545.900000000001</v>
      </c>
      <c r="M13" s="5">
        <f t="shared" si="6"/>
        <v>9340.2999999999993</v>
      </c>
      <c r="N13" s="5">
        <v>3549.3</v>
      </c>
      <c r="O13" s="6">
        <v>5791</v>
      </c>
      <c r="P13" s="4">
        <v>2335.1</v>
      </c>
      <c r="Q13" s="4">
        <f t="shared" si="7"/>
        <v>11675.4</v>
      </c>
      <c r="R13" s="25">
        <v>40.53</v>
      </c>
      <c r="S13" s="4">
        <v>877.6</v>
      </c>
      <c r="T13" s="25">
        <v>0.872</v>
      </c>
      <c r="U13" s="26" t="str">
        <f t="shared" si="3"/>
        <v>15%</v>
      </c>
      <c r="V13" s="24"/>
    </row>
    <row r="14" spans="1:22" ht="27" customHeight="1" x14ac:dyDescent="0.25">
      <c r="A14" s="18">
        <v>9</v>
      </c>
      <c r="B14" s="19" t="s">
        <v>16</v>
      </c>
      <c r="C14" s="4">
        <f t="shared" si="0"/>
        <v>21254.1</v>
      </c>
      <c r="D14" s="4">
        <v>8289.1</v>
      </c>
      <c r="E14" s="4">
        <v>12965</v>
      </c>
      <c r="F14" s="4">
        <v>2361.6</v>
      </c>
      <c r="G14" s="4">
        <f t="shared" si="1"/>
        <v>23615.699999999997</v>
      </c>
      <c r="H14" s="5">
        <f t="shared" si="4"/>
        <v>20407.599999999999</v>
      </c>
      <c r="I14" s="5">
        <v>7754.9</v>
      </c>
      <c r="J14" s="6">
        <v>12652.7</v>
      </c>
      <c r="K14" s="4">
        <v>2267.5</v>
      </c>
      <c r="L14" s="4">
        <f t="shared" si="5"/>
        <v>22675.1</v>
      </c>
      <c r="M14" s="5">
        <f t="shared" si="6"/>
        <v>20636.400000000001</v>
      </c>
      <c r="N14" s="5">
        <v>7841.8</v>
      </c>
      <c r="O14" s="6">
        <v>12794.6</v>
      </c>
      <c r="P14" s="4">
        <v>2292.9</v>
      </c>
      <c r="Q14" s="4">
        <f t="shared" si="7"/>
        <v>22929.300000000003</v>
      </c>
      <c r="R14" s="25">
        <v>45.573999999999998</v>
      </c>
      <c r="S14" s="4">
        <v>851.16</v>
      </c>
      <c r="T14" s="25">
        <v>0.50800000000000001</v>
      </c>
      <c r="U14" s="26" t="str">
        <f t="shared" si="3"/>
        <v>10%</v>
      </c>
      <c r="V14" s="24"/>
    </row>
    <row r="15" spans="1:22" ht="27" customHeight="1" x14ac:dyDescent="0.25">
      <c r="A15" s="18">
        <v>10</v>
      </c>
      <c r="B15" s="19" t="s">
        <v>17</v>
      </c>
      <c r="C15" s="4">
        <f t="shared" si="0"/>
        <v>112933.4</v>
      </c>
      <c r="D15" s="4">
        <v>44044</v>
      </c>
      <c r="E15" s="4">
        <v>68889.399999999994</v>
      </c>
      <c r="F15" s="4">
        <v>28233.3</v>
      </c>
      <c r="G15" s="4">
        <f t="shared" si="1"/>
        <v>141166.69999999998</v>
      </c>
      <c r="H15" s="5">
        <f t="shared" si="4"/>
        <v>108435.5</v>
      </c>
      <c r="I15" s="5">
        <v>41205.5</v>
      </c>
      <c r="J15" s="6">
        <v>67230</v>
      </c>
      <c r="K15" s="4">
        <v>27108.9</v>
      </c>
      <c r="L15" s="4">
        <f t="shared" si="5"/>
        <v>135544.4</v>
      </c>
      <c r="M15" s="5">
        <f t="shared" si="6"/>
        <v>109651.4</v>
      </c>
      <c r="N15" s="5">
        <v>41667.5</v>
      </c>
      <c r="O15" s="6">
        <v>67983.899999999994</v>
      </c>
      <c r="P15" s="4">
        <v>27412.9</v>
      </c>
      <c r="Q15" s="4">
        <f t="shared" si="7"/>
        <v>137064.29999999999</v>
      </c>
      <c r="R15" s="25">
        <v>420.34699999999998</v>
      </c>
      <c r="S15" s="4">
        <v>10693.09</v>
      </c>
      <c r="T15" s="25">
        <v>1.0920000000000001</v>
      </c>
      <c r="U15" s="26" t="str">
        <f t="shared" si="3"/>
        <v>20%</v>
      </c>
      <c r="V15" s="24"/>
    </row>
    <row r="16" spans="1:22" ht="27" customHeight="1" x14ac:dyDescent="0.25">
      <c r="A16" s="18">
        <v>11</v>
      </c>
      <c r="B16" s="19" t="s">
        <v>18</v>
      </c>
      <c r="C16" s="4">
        <f t="shared" si="0"/>
        <v>16446.900000000001</v>
      </c>
      <c r="D16" s="4">
        <v>6414.3</v>
      </c>
      <c r="E16" s="4">
        <v>10032.6</v>
      </c>
      <c r="F16" s="4">
        <v>1827.4</v>
      </c>
      <c r="G16" s="4">
        <f t="shared" si="1"/>
        <v>18274.300000000003</v>
      </c>
      <c r="H16" s="5">
        <f t="shared" si="4"/>
        <v>15791.9</v>
      </c>
      <c r="I16" s="5">
        <v>6000.9</v>
      </c>
      <c r="J16" s="6">
        <v>9791</v>
      </c>
      <c r="K16" s="4">
        <v>1754.7</v>
      </c>
      <c r="L16" s="4">
        <f t="shared" si="5"/>
        <v>17546.599999999999</v>
      </c>
      <c r="M16" s="5">
        <f t="shared" si="6"/>
        <v>15968.900000000001</v>
      </c>
      <c r="N16" s="5">
        <v>6068.2</v>
      </c>
      <c r="O16" s="6">
        <v>9900.7000000000007</v>
      </c>
      <c r="P16" s="4">
        <v>1774.3</v>
      </c>
      <c r="Q16" s="4">
        <f t="shared" si="7"/>
        <v>17743.2</v>
      </c>
      <c r="R16" s="25">
        <v>41.356000000000002</v>
      </c>
      <c r="S16" s="4">
        <v>1009.15</v>
      </c>
      <c r="T16" s="25">
        <v>0.60599999999999998</v>
      </c>
      <c r="U16" s="26" t="str">
        <f t="shared" si="3"/>
        <v>10%</v>
      </c>
      <c r="V16" s="24"/>
    </row>
    <row r="17" spans="1:22" ht="27" customHeight="1" x14ac:dyDescent="0.25">
      <c r="A17" s="18">
        <v>12</v>
      </c>
      <c r="B17" s="19" t="s">
        <v>19</v>
      </c>
      <c r="C17" s="4">
        <f t="shared" si="0"/>
        <v>24201.5</v>
      </c>
      <c r="D17" s="4">
        <v>9438.6</v>
      </c>
      <c r="E17" s="4">
        <v>14762.9</v>
      </c>
      <c r="F17" s="4">
        <v>6050.4</v>
      </c>
      <c r="G17" s="4">
        <f t="shared" si="1"/>
        <v>30251.9</v>
      </c>
      <c r="H17" s="5">
        <f t="shared" si="4"/>
        <v>23237.599999999999</v>
      </c>
      <c r="I17" s="5">
        <v>8830.2999999999993</v>
      </c>
      <c r="J17" s="6">
        <v>14407.3</v>
      </c>
      <c r="K17" s="4">
        <v>5809.4</v>
      </c>
      <c r="L17" s="4">
        <f t="shared" si="5"/>
        <v>29047</v>
      </c>
      <c r="M17" s="5">
        <f t="shared" si="6"/>
        <v>23498.1</v>
      </c>
      <c r="N17" s="5">
        <v>8929.2999999999993</v>
      </c>
      <c r="O17" s="6">
        <v>14568.8</v>
      </c>
      <c r="P17" s="4">
        <v>5874.5</v>
      </c>
      <c r="Q17" s="4">
        <f t="shared" si="7"/>
        <v>29372.6</v>
      </c>
      <c r="R17" s="25">
        <v>111.77200000000001</v>
      </c>
      <c r="S17" s="4">
        <v>2405.98</v>
      </c>
      <c r="T17" s="25">
        <v>1.244</v>
      </c>
      <c r="U17" s="26" t="str">
        <f t="shared" si="3"/>
        <v>20%</v>
      </c>
      <c r="V17" s="24"/>
    </row>
    <row r="18" spans="1:22" ht="27" customHeight="1" x14ac:dyDescent="0.25">
      <c r="A18" s="18">
        <v>13</v>
      </c>
      <c r="B18" s="19" t="s">
        <v>20</v>
      </c>
      <c r="C18" s="4">
        <f t="shared" si="0"/>
        <v>10702.1</v>
      </c>
      <c r="D18" s="4">
        <v>4173.8</v>
      </c>
      <c r="E18" s="4">
        <v>6528.3</v>
      </c>
      <c r="F18" s="4">
        <v>1888.6</v>
      </c>
      <c r="G18" s="4">
        <f t="shared" si="1"/>
        <v>12590.7</v>
      </c>
      <c r="H18" s="5">
        <f t="shared" si="4"/>
        <v>10275.900000000001</v>
      </c>
      <c r="I18" s="5">
        <v>3904.8</v>
      </c>
      <c r="J18" s="6">
        <v>6371.1</v>
      </c>
      <c r="K18" s="4">
        <v>1813.4</v>
      </c>
      <c r="L18" s="4">
        <f t="shared" si="5"/>
        <v>12089.300000000001</v>
      </c>
      <c r="M18" s="5">
        <f t="shared" si="6"/>
        <v>10391.1</v>
      </c>
      <c r="N18" s="5">
        <v>3948.6</v>
      </c>
      <c r="O18" s="6">
        <v>6442.5</v>
      </c>
      <c r="P18" s="4">
        <v>1833.7</v>
      </c>
      <c r="Q18" s="4">
        <f t="shared" si="7"/>
        <v>12224.800000000001</v>
      </c>
      <c r="R18" s="25">
        <v>39.232999999999997</v>
      </c>
      <c r="S18" s="4">
        <v>670.9</v>
      </c>
      <c r="T18" s="25">
        <v>0.79500000000000004</v>
      </c>
      <c r="U18" s="26" t="str">
        <f t="shared" si="3"/>
        <v>15%</v>
      </c>
      <c r="V18" s="24"/>
    </row>
    <row r="19" spans="1:22" ht="27" customHeight="1" x14ac:dyDescent="0.25">
      <c r="A19" s="18">
        <v>14</v>
      </c>
      <c r="B19" s="19" t="s">
        <v>21</v>
      </c>
      <c r="C19" s="4">
        <f t="shared" si="0"/>
        <v>11906.2</v>
      </c>
      <c r="D19" s="4">
        <v>4643.3999999999996</v>
      </c>
      <c r="E19" s="4">
        <v>7262.8</v>
      </c>
      <c r="F19" s="4">
        <v>120.3</v>
      </c>
      <c r="G19" s="4">
        <f t="shared" si="1"/>
        <v>12026.5</v>
      </c>
      <c r="H19" s="5">
        <f t="shared" si="4"/>
        <v>11432</v>
      </c>
      <c r="I19" s="5">
        <v>4344.2</v>
      </c>
      <c r="J19" s="6">
        <v>7087.8</v>
      </c>
      <c r="K19" s="4">
        <v>115.5</v>
      </c>
      <c r="L19" s="4">
        <f t="shared" si="5"/>
        <v>11547.5</v>
      </c>
      <c r="M19" s="5">
        <f t="shared" si="6"/>
        <v>11560.2</v>
      </c>
      <c r="N19" s="5">
        <v>4392.8999999999996</v>
      </c>
      <c r="O19" s="6">
        <v>7167.3</v>
      </c>
      <c r="P19" s="4">
        <v>116.8</v>
      </c>
      <c r="Q19" s="4">
        <f t="shared" si="7"/>
        <v>11677</v>
      </c>
      <c r="R19" s="25">
        <v>28.478999999999999</v>
      </c>
      <c r="S19" s="4">
        <v>595.66</v>
      </c>
      <c r="T19" s="25">
        <v>0.59099999999999997</v>
      </c>
      <c r="U19" s="26" t="str">
        <f t="shared" si="3"/>
        <v>10%</v>
      </c>
      <c r="V19" s="24"/>
    </row>
    <row r="20" spans="1:22" ht="27" customHeight="1" x14ac:dyDescent="0.25">
      <c r="A20" s="18">
        <v>15</v>
      </c>
      <c r="B20" s="19" t="s">
        <v>22</v>
      </c>
      <c r="C20" s="4">
        <f t="shared" si="0"/>
        <v>16378.900000000001</v>
      </c>
      <c r="D20" s="4">
        <v>6387.8</v>
      </c>
      <c r="E20" s="4">
        <v>9991.1</v>
      </c>
      <c r="F20" s="4">
        <v>165.4</v>
      </c>
      <c r="G20" s="4">
        <f t="shared" si="1"/>
        <v>16544.300000000003</v>
      </c>
      <c r="H20" s="5">
        <f t="shared" si="4"/>
        <v>15726.6</v>
      </c>
      <c r="I20" s="5">
        <v>5976.1</v>
      </c>
      <c r="J20" s="6">
        <v>9750.5</v>
      </c>
      <c r="K20" s="4">
        <v>158.9</v>
      </c>
      <c r="L20" s="4">
        <f t="shared" si="5"/>
        <v>15885.5</v>
      </c>
      <c r="M20" s="5">
        <f t="shared" si="6"/>
        <v>15902.9</v>
      </c>
      <c r="N20" s="5">
        <v>6043.1</v>
      </c>
      <c r="O20" s="6">
        <v>9859.7999999999993</v>
      </c>
      <c r="P20" s="4">
        <v>160.6</v>
      </c>
      <c r="Q20" s="4">
        <f t="shared" si="7"/>
        <v>16063.5</v>
      </c>
      <c r="R20" s="25">
        <v>22.821000000000002</v>
      </c>
      <c r="S20" s="4">
        <v>523.79999999999995</v>
      </c>
      <c r="T20" s="25">
        <v>0.33100000000000002</v>
      </c>
      <c r="U20" s="26" t="str">
        <f t="shared" si="3"/>
        <v>10%</v>
      </c>
      <c r="V20" s="24"/>
    </row>
    <row r="21" spans="1:22" ht="27" customHeight="1" x14ac:dyDescent="0.25">
      <c r="A21" s="18">
        <v>16</v>
      </c>
      <c r="B21" s="19" t="s">
        <v>23</v>
      </c>
      <c r="C21" s="4">
        <f t="shared" si="0"/>
        <v>11695.4</v>
      </c>
      <c r="D21" s="4">
        <v>4561.2</v>
      </c>
      <c r="E21" s="4">
        <v>7134.2</v>
      </c>
      <c r="F21" s="4">
        <v>1299.5</v>
      </c>
      <c r="G21" s="4">
        <f t="shared" si="1"/>
        <v>12994.9</v>
      </c>
      <c r="H21" s="5">
        <f t="shared" si="4"/>
        <v>11229.5</v>
      </c>
      <c r="I21" s="5">
        <v>4267.2</v>
      </c>
      <c r="J21" s="6">
        <v>6962.3</v>
      </c>
      <c r="K21" s="4">
        <v>1247.7</v>
      </c>
      <c r="L21" s="4">
        <f t="shared" si="5"/>
        <v>12477.2</v>
      </c>
      <c r="M21" s="5">
        <f t="shared" si="6"/>
        <v>11355.5</v>
      </c>
      <c r="N21" s="5">
        <v>4315.1000000000004</v>
      </c>
      <c r="O21" s="6">
        <v>7040.4</v>
      </c>
      <c r="P21" s="4">
        <v>1261.7</v>
      </c>
      <c r="Q21" s="4">
        <f t="shared" si="7"/>
        <v>12617.2</v>
      </c>
      <c r="R21" s="25">
        <v>30.387</v>
      </c>
      <c r="S21" s="4">
        <v>267.02999999999997</v>
      </c>
      <c r="T21" s="25">
        <v>0.42299999999999999</v>
      </c>
      <c r="U21" s="26" t="str">
        <f t="shared" si="3"/>
        <v>10%</v>
      </c>
      <c r="V21" s="24"/>
    </row>
    <row r="22" spans="1:22" ht="27.75" customHeight="1" x14ac:dyDescent="0.25">
      <c r="A22" s="18">
        <v>17</v>
      </c>
      <c r="B22" s="19" t="s">
        <v>24</v>
      </c>
      <c r="C22" s="4">
        <f t="shared" si="0"/>
        <v>6483.4</v>
      </c>
      <c r="D22" s="4">
        <v>2528.5</v>
      </c>
      <c r="E22" s="4">
        <v>3954.9</v>
      </c>
      <c r="F22" s="4">
        <v>1620.9</v>
      </c>
      <c r="G22" s="4">
        <f t="shared" si="1"/>
        <v>8104.2999999999993</v>
      </c>
      <c r="H22" s="5">
        <f t="shared" si="4"/>
        <v>6225.2</v>
      </c>
      <c r="I22" s="5">
        <v>2365.6</v>
      </c>
      <c r="J22" s="6">
        <v>3859.6</v>
      </c>
      <c r="K22" s="4">
        <v>1556.3</v>
      </c>
      <c r="L22" s="4">
        <f t="shared" si="5"/>
        <v>7781.5</v>
      </c>
      <c r="M22" s="5">
        <f t="shared" si="6"/>
        <v>6295</v>
      </c>
      <c r="N22" s="5">
        <v>2392.1</v>
      </c>
      <c r="O22" s="6">
        <v>3902.9</v>
      </c>
      <c r="P22" s="4">
        <v>1573.8</v>
      </c>
      <c r="Q22" s="4">
        <f t="shared" si="7"/>
        <v>7868.8</v>
      </c>
      <c r="R22" s="25">
        <v>47.485999999999997</v>
      </c>
      <c r="S22" s="4">
        <v>683.9</v>
      </c>
      <c r="T22" s="25">
        <v>1.431</v>
      </c>
      <c r="U22" s="26" t="str">
        <f t="shared" si="3"/>
        <v>20%</v>
      </c>
      <c r="V22" s="24"/>
    </row>
    <row r="23" spans="1:22" ht="26.25" customHeight="1" x14ac:dyDescent="0.25">
      <c r="A23" s="18">
        <v>18</v>
      </c>
      <c r="B23" s="19" t="s">
        <v>25</v>
      </c>
      <c r="C23" s="4">
        <f t="shared" si="0"/>
        <v>4873.3999999999996</v>
      </c>
      <c r="D23" s="4">
        <v>1900.6</v>
      </c>
      <c r="E23" s="4">
        <v>2972.8</v>
      </c>
      <c r="F23" s="4">
        <v>1218.4000000000001</v>
      </c>
      <c r="G23" s="4">
        <f t="shared" si="1"/>
        <v>6091.7999999999993</v>
      </c>
      <c r="H23" s="5">
        <f t="shared" si="4"/>
        <v>4679.2999999999993</v>
      </c>
      <c r="I23" s="5">
        <v>1778.1</v>
      </c>
      <c r="J23" s="6">
        <v>2901.2</v>
      </c>
      <c r="K23" s="4">
        <v>1169.8</v>
      </c>
      <c r="L23" s="4">
        <f t="shared" si="5"/>
        <v>5849.0999999999995</v>
      </c>
      <c r="M23" s="5">
        <f t="shared" si="6"/>
        <v>4731.7999999999993</v>
      </c>
      <c r="N23" s="5">
        <v>1798.1</v>
      </c>
      <c r="O23" s="6">
        <v>2933.7</v>
      </c>
      <c r="P23" s="4">
        <v>1182.9000000000001</v>
      </c>
      <c r="Q23" s="4">
        <f t="shared" si="7"/>
        <v>5914.6999999999989</v>
      </c>
      <c r="R23" s="25">
        <v>38.692999999999998</v>
      </c>
      <c r="S23" s="4">
        <v>597.76</v>
      </c>
      <c r="T23" s="25">
        <v>1.6719999999999999</v>
      </c>
      <c r="U23" s="26" t="str">
        <f t="shared" si="3"/>
        <v>20%</v>
      </c>
      <c r="V23" s="24"/>
    </row>
    <row r="24" spans="1:22" ht="27" customHeight="1" x14ac:dyDescent="0.25">
      <c r="A24" s="18">
        <v>19</v>
      </c>
      <c r="B24" s="19" t="s">
        <v>26</v>
      </c>
      <c r="C24" s="4">
        <f t="shared" si="0"/>
        <v>9498.4</v>
      </c>
      <c r="D24" s="4">
        <v>3704.4</v>
      </c>
      <c r="E24" s="4">
        <v>5794</v>
      </c>
      <c r="F24" s="4">
        <v>1055.4000000000001</v>
      </c>
      <c r="G24" s="4">
        <f t="shared" si="1"/>
        <v>10553.8</v>
      </c>
      <c r="H24" s="5">
        <f t="shared" si="4"/>
        <v>9120</v>
      </c>
      <c r="I24" s="5">
        <v>3465.6</v>
      </c>
      <c r="J24" s="6">
        <v>5654.4</v>
      </c>
      <c r="K24" s="4">
        <v>1013.3</v>
      </c>
      <c r="L24" s="4">
        <f t="shared" si="5"/>
        <v>10133.299999999999</v>
      </c>
      <c r="M24" s="5">
        <f t="shared" si="6"/>
        <v>9222.2999999999993</v>
      </c>
      <c r="N24" s="5">
        <v>3504.5</v>
      </c>
      <c r="O24" s="6">
        <v>5717.8</v>
      </c>
      <c r="P24" s="4">
        <v>1024.7</v>
      </c>
      <c r="Q24" s="4">
        <f t="shared" si="7"/>
        <v>10247</v>
      </c>
      <c r="R24" s="25">
        <v>32.119999999999997</v>
      </c>
      <c r="S24" s="4">
        <v>484.55</v>
      </c>
      <c r="T24" s="25">
        <v>0.71099999999999997</v>
      </c>
      <c r="U24" s="26" t="str">
        <f t="shared" si="3"/>
        <v>15%</v>
      </c>
      <c r="V24" s="24"/>
    </row>
    <row r="25" spans="1:22" ht="27" customHeight="1" x14ac:dyDescent="0.25">
      <c r="A25" s="18">
        <v>20</v>
      </c>
      <c r="B25" s="19" t="s">
        <v>27</v>
      </c>
      <c r="C25" s="4">
        <f t="shared" si="0"/>
        <v>20304.400000000001</v>
      </c>
      <c r="D25" s="4">
        <v>7918.7</v>
      </c>
      <c r="E25" s="4">
        <v>12385.7</v>
      </c>
      <c r="F25" s="4">
        <v>2256</v>
      </c>
      <c r="G25" s="4">
        <f t="shared" si="1"/>
        <v>22560.400000000001</v>
      </c>
      <c r="H25" s="5">
        <f t="shared" si="4"/>
        <v>19495.699999999997</v>
      </c>
      <c r="I25" s="5">
        <v>7408.4</v>
      </c>
      <c r="J25" s="6">
        <v>12087.3</v>
      </c>
      <c r="K25" s="4">
        <v>2166.1999999999998</v>
      </c>
      <c r="L25" s="4">
        <f t="shared" si="5"/>
        <v>21661.899999999998</v>
      </c>
      <c r="M25" s="5">
        <f t="shared" si="6"/>
        <v>19714.3</v>
      </c>
      <c r="N25" s="5">
        <v>7491.4</v>
      </c>
      <c r="O25" s="6">
        <v>12222.9</v>
      </c>
      <c r="P25" s="4">
        <v>2190.5</v>
      </c>
      <c r="Q25" s="4">
        <f t="shared" si="7"/>
        <v>21904.799999999999</v>
      </c>
      <c r="R25" s="25">
        <v>46.491999999999997</v>
      </c>
      <c r="S25" s="4">
        <v>1011.3</v>
      </c>
      <c r="T25" s="25">
        <v>0.57199999999999995</v>
      </c>
      <c r="U25" s="26" t="str">
        <f t="shared" si="3"/>
        <v>10%</v>
      </c>
      <c r="V25" s="24"/>
    </row>
    <row r="26" spans="1:22" ht="27" customHeight="1" x14ac:dyDescent="0.25">
      <c r="A26" s="18">
        <v>21</v>
      </c>
      <c r="B26" s="19" t="s">
        <v>28</v>
      </c>
      <c r="C26" s="4">
        <f t="shared" si="0"/>
        <v>17629.400000000001</v>
      </c>
      <c r="D26" s="4">
        <v>6875.5</v>
      </c>
      <c r="E26" s="4">
        <v>10753.9</v>
      </c>
      <c r="F26" s="4">
        <v>4407.3</v>
      </c>
      <c r="G26" s="4">
        <f t="shared" si="1"/>
        <v>22036.7</v>
      </c>
      <c r="H26" s="5">
        <f t="shared" si="4"/>
        <v>16927.3</v>
      </c>
      <c r="I26" s="5">
        <v>6432.4</v>
      </c>
      <c r="J26" s="6">
        <v>10494.9</v>
      </c>
      <c r="K26" s="4">
        <v>4231.8</v>
      </c>
      <c r="L26" s="4">
        <f t="shared" si="5"/>
        <v>21159.1</v>
      </c>
      <c r="M26" s="5">
        <f t="shared" si="6"/>
        <v>17117.099999999999</v>
      </c>
      <c r="N26" s="5">
        <v>6504.5</v>
      </c>
      <c r="O26" s="6">
        <v>10612.6</v>
      </c>
      <c r="P26" s="4">
        <v>4279.3</v>
      </c>
      <c r="Q26" s="4">
        <f t="shared" si="7"/>
        <v>21396.399999999998</v>
      </c>
      <c r="R26" s="25">
        <v>129.99199999999999</v>
      </c>
      <c r="S26" s="4">
        <v>3630.88</v>
      </c>
      <c r="T26" s="25">
        <v>2.0409999999999999</v>
      </c>
      <c r="U26" s="26" t="str">
        <f t="shared" si="3"/>
        <v>20%</v>
      </c>
      <c r="V26" s="24"/>
    </row>
    <row r="27" spans="1:22" ht="24.75" customHeight="1" x14ac:dyDescent="0.25">
      <c r="A27" s="18">
        <v>22</v>
      </c>
      <c r="B27" s="19" t="s">
        <v>29</v>
      </c>
      <c r="C27" s="4">
        <f t="shared" si="0"/>
        <v>2531</v>
      </c>
      <c r="D27" s="4">
        <v>987.1</v>
      </c>
      <c r="E27" s="4">
        <v>1543.9</v>
      </c>
      <c r="F27" s="4">
        <v>632.70000000000005</v>
      </c>
      <c r="G27" s="4">
        <f t="shared" si="1"/>
        <v>3163.7</v>
      </c>
      <c r="H27" s="5">
        <f t="shared" si="4"/>
        <v>2430.1999999999998</v>
      </c>
      <c r="I27" s="5">
        <v>923.5</v>
      </c>
      <c r="J27" s="6">
        <v>1506.7</v>
      </c>
      <c r="K27" s="4">
        <v>607.5</v>
      </c>
      <c r="L27" s="4">
        <f t="shared" si="5"/>
        <v>3037.7</v>
      </c>
      <c r="M27" s="5">
        <f t="shared" si="6"/>
        <v>2457.3999999999996</v>
      </c>
      <c r="N27" s="5">
        <v>933.8</v>
      </c>
      <c r="O27" s="6">
        <v>1523.6</v>
      </c>
      <c r="P27" s="4">
        <v>614.4</v>
      </c>
      <c r="Q27" s="4">
        <f t="shared" si="7"/>
        <v>3071.7999999999997</v>
      </c>
      <c r="R27" s="25">
        <v>19.021999999999998</v>
      </c>
      <c r="S27" s="4">
        <v>207.34</v>
      </c>
      <c r="T27" s="25">
        <v>1.37</v>
      </c>
      <c r="U27" s="26" t="str">
        <f t="shared" si="3"/>
        <v>20%</v>
      </c>
      <c r="V27" s="24"/>
    </row>
    <row r="28" spans="1:22" s="10" customFormat="1" ht="27" customHeight="1" x14ac:dyDescent="0.25">
      <c r="A28" s="29"/>
      <c r="B28" s="30" t="s">
        <v>30</v>
      </c>
      <c r="C28" s="7">
        <f t="shared" ref="C28:S28" si="8">SUM(C6:C27)</f>
        <v>485318.3000000001</v>
      </c>
      <c r="D28" s="7">
        <f>SUM(D6:D27)</f>
        <v>189274.1</v>
      </c>
      <c r="E28" s="7">
        <f>SUM(E6:E27)</f>
        <v>296044.20000000007</v>
      </c>
      <c r="F28" s="7">
        <f>SUM(F6:F27)</f>
        <v>90161.699999999968</v>
      </c>
      <c r="G28" s="7">
        <f t="shared" ref="G28" si="9">SUM(G6:G27)</f>
        <v>575479.99999999988</v>
      </c>
      <c r="H28" s="8">
        <f t="shared" si="8"/>
        <v>465989.00000000006</v>
      </c>
      <c r="I28" s="8">
        <f>SUM(I6:I27)</f>
        <v>177075.80000000002</v>
      </c>
      <c r="J28" s="8">
        <f>SUM(J6:J27)</f>
        <v>288913.2</v>
      </c>
      <c r="K28" s="8">
        <f>SUM(K6:K27)</f>
        <v>86570.799999999988</v>
      </c>
      <c r="L28" s="8">
        <f>SUM(L11:L27)</f>
        <v>370654.8</v>
      </c>
      <c r="M28" s="8">
        <f t="shared" si="8"/>
        <v>471214.19999999995</v>
      </c>
      <c r="N28" s="8">
        <f>SUM(N6:N27)</f>
        <v>179061.4</v>
      </c>
      <c r="O28" s="8">
        <f>SUM(O6:O27)</f>
        <v>292152.79999999993</v>
      </c>
      <c r="P28" s="8">
        <f>SUM(P6:P27)</f>
        <v>87541.499999999985</v>
      </c>
      <c r="Q28" s="8">
        <f>SUM(Q11:Q27)</f>
        <v>374810.80000000005</v>
      </c>
      <c r="R28" s="31">
        <f t="shared" si="8"/>
        <v>1759.3859999999995</v>
      </c>
      <c r="S28" s="7">
        <f t="shared" si="8"/>
        <v>39188.76</v>
      </c>
      <c r="T28" s="31"/>
      <c r="U28" s="31" t="s">
        <v>31</v>
      </c>
      <c r="V28" s="32"/>
    </row>
    <row r="29" spans="1:22" s="10" customFormat="1" ht="18.75" hidden="1" x14ac:dyDescent="0.25">
      <c r="B29" s="33"/>
      <c r="C29" s="33"/>
      <c r="D29" s="34">
        <f>SUM(D6:D27)</f>
        <v>189274.1</v>
      </c>
    </row>
    <row r="30" spans="1:22" s="10" customFormat="1" ht="18" customHeight="1" x14ac:dyDescent="0.25">
      <c r="A30" s="41"/>
      <c r="B30" s="41"/>
      <c r="C30" s="9"/>
      <c r="J30" s="11"/>
    </row>
    <row r="31" spans="1:22" x14ac:dyDescent="0.25">
      <c r="D31" s="35"/>
      <c r="E31" s="36"/>
      <c r="F31" s="35"/>
      <c r="I31" s="35"/>
      <c r="J31" s="35"/>
    </row>
    <row r="32" spans="1:22" x14ac:dyDescent="0.25">
      <c r="D32" s="35"/>
      <c r="E32" s="36"/>
    </row>
    <row r="33" spans="2:4" x14ac:dyDescent="0.25">
      <c r="D33" s="37"/>
    </row>
    <row r="41" spans="2:4" ht="114.75" customHeight="1" x14ac:dyDescent="0.25"/>
    <row r="43" spans="2:4" x14ac:dyDescent="0.25">
      <c r="B43" s="38"/>
    </row>
  </sheetData>
  <mergeCells count="10">
    <mergeCell ref="A30:B30"/>
    <mergeCell ref="A1:U1"/>
    <mergeCell ref="A3:A4"/>
    <mergeCell ref="B3:B4"/>
    <mergeCell ref="C3:G3"/>
    <mergeCell ref="H3:L3"/>
    <mergeCell ref="M3:Q3"/>
    <mergeCell ref="R3:S4"/>
    <mergeCell ref="T3:T5"/>
    <mergeCell ref="U3:U5"/>
  </mergeCells>
  <pageMargins left="0.23622047244094491" right="0.23622047244094491" top="0.74803149606299213" bottom="0.74803149606299213" header="0.31496062992125984" footer="0.31496062992125984"/>
  <pageSetup paperSize="8" scale="55" fitToHeight="0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Чергинец Андрей Андреевич</dc:creator>
  <cp:lastModifiedBy>Мясников А.Ю.</cp:lastModifiedBy>
  <cp:revision>10</cp:revision>
  <cp:lastPrinted>2025-10-17T13:37:33Z</cp:lastPrinted>
  <dcterms:created xsi:type="dcterms:W3CDTF">2017-09-29T08:47:41Z</dcterms:created>
  <dcterms:modified xsi:type="dcterms:W3CDTF">2025-11-18T07:01:26Z</dcterms:modified>
</cp:coreProperties>
</file>